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75" windowWidth="15255" windowHeight="8685"/>
  </bookViews>
  <sheets>
    <sheet name="меню завтрак" sheetId="11" r:id="rId1"/>
  </sheets>
  <definedNames>
    <definedName name="_xlnm.Print_Area" localSheetId="0">'меню завтрак'!$A$1:$P$28</definedName>
  </definedNames>
  <calcPr calcId="124519"/>
</workbook>
</file>

<file path=xl/calcChain.xml><?xml version="1.0" encoding="utf-8"?>
<calcChain xmlns="http://schemas.openxmlformats.org/spreadsheetml/2006/main">
  <c r="O3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5"/>
  <c r="M10"/>
  <c r="M11"/>
  <c r="M12"/>
  <c r="M14"/>
  <c r="M15"/>
  <c r="M16"/>
  <c r="M17"/>
  <c r="M18"/>
  <c r="M19"/>
  <c r="M21"/>
  <c r="M22"/>
  <c r="M24"/>
  <c r="M25"/>
  <c r="M26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5"/>
  <c r="N10" l="1"/>
  <c r="N11"/>
  <c r="J18" l="1"/>
  <c r="H18"/>
  <c r="I18"/>
  <c r="K18"/>
  <c r="N18" s="1"/>
  <c r="L18"/>
  <c r="H19"/>
  <c r="I19"/>
  <c r="J19"/>
  <c r="K19"/>
  <c r="N19" s="1"/>
  <c r="L19"/>
  <c r="H20"/>
  <c r="I20"/>
  <c r="J20"/>
  <c r="M20" s="1"/>
  <c r="K20"/>
  <c r="N20" s="1"/>
  <c r="L20"/>
  <c r="I21"/>
  <c r="J21"/>
  <c r="K21"/>
  <c r="N21" s="1"/>
  <c r="H21"/>
  <c r="L21" s="1"/>
  <c r="O17" l="1"/>
  <c r="P17"/>
  <c r="L9" l="1"/>
  <c r="I12" l="1"/>
  <c r="K12"/>
  <c r="N12" s="1"/>
  <c r="H12"/>
  <c r="L12" s="1"/>
  <c r="J12"/>
  <c r="K25" l="1"/>
  <c r="N25" s="1"/>
  <c r="H25"/>
  <c r="L25" s="1"/>
  <c r="I25"/>
  <c r="J25"/>
  <c r="K9"/>
  <c r="N9" s="1"/>
  <c r="J9"/>
  <c r="M9" s="1"/>
  <c r="I9"/>
  <c r="K26" l="1"/>
  <c r="N26" s="1"/>
  <c r="J26"/>
  <c r="I26"/>
  <c r="K24" l="1"/>
  <c r="N24" s="1"/>
  <c r="J24"/>
  <c r="I23"/>
  <c r="I24"/>
  <c r="K23"/>
  <c r="N23" s="1"/>
  <c r="J23"/>
  <c r="M23" s="1"/>
  <c r="H24"/>
  <c r="L24" s="1"/>
  <c r="I8" l="1"/>
  <c r="J8"/>
  <c r="M8" s="1"/>
  <c r="K8"/>
  <c r="N8" s="1"/>
  <c r="L8"/>
  <c r="I13" l="1"/>
  <c r="K13"/>
  <c r="N13" s="1"/>
  <c r="H13"/>
  <c r="L13" s="1"/>
  <c r="J13"/>
  <c r="M13" s="1"/>
  <c r="K5" l="1"/>
  <c r="N5" s="1"/>
  <c r="K6"/>
  <c r="N6" s="1"/>
  <c r="K7"/>
  <c r="N7" s="1"/>
  <c r="K14"/>
  <c r="N14" s="1"/>
  <c r="K15"/>
  <c r="N15" s="1"/>
  <c r="K16"/>
  <c r="N16" s="1"/>
  <c r="K17"/>
  <c r="N17" s="1"/>
  <c r="K22"/>
  <c r="N22" s="1"/>
  <c r="J5"/>
  <c r="M5" s="1"/>
  <c r="J6"/>
  <c r="M6" s="1"/>
  <c r="J7"/>
  <c r="M7" s="1"/>
  <c r="J14"/>
  <c r="J15"/>
  <c r="J16"/>
  <c r="J17"/>
  <c r="J22"/>
  <c r="I5"/>
  <c r="I6"/>
  <c r="I7"/>
  <c r="I14"/>
  <c r="I15"/>
  <c r="I16"/>
  <c r="I17"/>
  <c r="I22"/>
  <c r="M27" l="1"/>
  <c r="N27"/>
  <c r="O4"/>
  <c r="P4"/>
  <c r="P3" s="1"/>
  <c r="K27"/>
  <c r="J27"/>
  <c r="I27"/>
  <c r="O27" l="1"/>
  <c r="P27"/>
  <c r="H22"/>
  <c r="L22" s="1"/>
  <c r="H17"/>
  <c r="L17" s="1"/>
  <c r="H15"/>
  <c r="L15" s="1"/>
  <c r="H14"/>
  <c r="L14" s="1"/>
  <c r="H7"/>
  <c r="L7" s="1"/>
  <c r="H6"/>
  <c r="L6" s="1"/>
  <c r="H5"/>
  <c r="L5" s="1"/>
  <c r="L29"/>
</calcChain>
</file>

<file path=xl/sharedStrings.xml><?xml version="1.0" encoding="utf-8"?>
<sst xmlns="http://schemas.openxmlformats.org/spreadsheetml/2006/main" count="31" uniqueCount="29">
  <si>
    <t>Завтрак</t>
  </si>
  <si>
    <t>название</t>
  </si>
  <si>
    <t>цена за 1кг</t>
  </si>
  <si>
    <t>соль</t>
  </si>
  <si>
    <t>Хлеб пшенич</t>
  </si>
  <si>
    <t>сахар</t>
  </si>
  <si>
    <t>норма на 20 чел.</t>
  </si>
  <si>
    <t>сумма на 20 чел</t>
  </si>
  <si>
    <t>норма на 1 чел(11-17)</t>
  </si>
  <si>
    <t>норма на 1 чел(7-11)</t>
  </si>
  <si>
    <t>руб на 1 чел(7-11)</t>
  </si>
  <si>
    <t>руб на 1 чел(11-17)</t>
  </si>
  <si>
    <t>7-11 чел</t>
  </si>
  <si>
    <t>11-17 чел</t>
  </si>
  <si>
    <t>масло сливоч</t>
  </si>
  <si>
    <t>молоко</t>
  </si>
  <si>
    <t>Каша рис</t>
  </si>
  <si>
    <t>рис</t>
  </si>
  <si>
    <t>Кофе на молоке</t>
  </si>
  <si>
    <t>коф напиток</t>
  </si>
  <si>
    <t>Яблоко</t>
  </si>
  <si>
    <t>Меню на  01.09.22 г.</t>
  </si>
  <si>
    <t>норма на 5 чел.</t>
  </si>
  <si>
    <t>норма на 5 чел(7-11)</t>
  </si>
  <si>
    <t>норма на 0 чел(11-17)</t>
  </si>
  <si>
    <t>сумма на 5 чел</t>
  </si>
  <si>
    <t>сумма на 5 чел(7-11)</t>
  </si>
  <si>
    <t>сумма на 0 чел(11-17)</t>
  </si>
  <si>
    <t>Масло сливоч</t>
  </si>
</sst>
</file>

<file path=xl/styles.xml><?xml version="1.0" encoding="utf-8"?>
<styleSheet xmlns="http://schemas.openxmlformats.org/spreadsheetml/2006/main">
  <numFmts count="2">
    <numFmt numFmtId="165" formatCode="0.000"/>
    <numFmt numFmtId="166" formatCode="0.0000"/>
  </numFmts>
  <fonts count="9">
    <font>
      <sz val="10"/>
      <name val="Arial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B050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/>
  </cellStyleXfs>
  <cellXfs count="52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1"/>
    <xf numFmtId="0" fontId="1" fillId="0" borderId="0" xfId="1" applyAlignment="1">
      <alignment horizontal="distributed" vertical="center"/>
    </xf>
    <xf numFmtId="0" fontId="2" fillId="0" borderId="0" xfId="1" applyFont="1"/>
    <xf numFmtId="0" fontId="1" fillId="2" borderId="0" xfId="1" applyFill="1"/>
    <xf numFmtId="16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0" fontId="3" fillId="5" borderId="1" xfId="1" applyFont="1" applyFill="1" applyBorder="1" applyAlignment="1">
      <alignment horizontal="distributed" vertical="center"/>
    </xf>
    <xf numFmtId="0" fontId="3" fillId="0" borderId="0" xfId="1" applyFont="1"/>
    <xf numFmtId="0" fontId="3" fillId="0" borderId="1" xfId="1" applyFont="1" applyBorder="1"/>
    <xf numFmtId="0" fontId="4" fillId="0" borderId="2" xfId="1" applyFont="1" applyBorder="1" applyAlignment="1">
      <alignment vertical="center"/>
    </xf>
    <xf numFmtId="0" fontId="3" fillId="3" borderId="1" xfId="1" applyFont="1" applyFill="1" applyBorder="1"/>
    <xf numFmtId="0" fontId="3" fillId="0" borderId="1" xfId="1" applyFont="1" applyFill="1" applyBorder="1"/>
    <xf numFmtId="0" fontId="5" fillId="0" borderId="1" xfId="1" applyFont="1" applyBorder="1"/>
    <xf numFmtId="2" fontId="3" fillId="0" borderId="0" xfId="1" applyNumberFormat="1" applyFont="1"/>
    <xf numFmtId="0" fontId="6" fillId="0" borderId="2" xfId="1" applyFont="1" applyBorder="1" applyAlignment="1">
      <alignment vertical="center" wrapText="1"/>
    </xf>
    <xf numFmtId="0" fontId="6" fillId="3" borderId="1" xfId="1" applyFont="1" applyFill="1" applyBorder="1"/>
    <xf numFmtId="165" fontId="3" fillId="0" borderId="1" xfId="1" applyNumberFormat="1" applyFont="1" applyBorder="1"/>
    <xf numFmtId="165" fontId="5" fillId="0" borderId="1" xfId="1" applyNumberFormat="1" applyFont="1" applyBorder="1"/>
    <xf numFmtId="165" fontId="7" fillId="4" borderId="1" xfId="1" applyNumberFormat="1" applyFont="1" applyFill="1" applyBorder="1"/>
    <xf numFmtId="165" fontId="8" fillId="3" borderId="1" xfId="1" applyNumberFormat="1" applyFont="1" applyFill="1" applyBorder="1"/>
    <xf numFmtId="165" fontId="3" fillId="3" borderId="1" xfId="1" applyNumberFormat="1" applyFont="1" applyFill="1" applyBorder="1"/>
    <xf numFmtId="2" fontId="3" fillId="0" borderId="1" xfId="1" applyNumberFormat="1" applyFont="1" applyBorder="1"/>
    <xf numFmtId="0" fontId="3" fillId="0" borderId="2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2" fontId="3" fillId="5" borderId="0" xfId="1" applyNumberFormat="1" applyFont="1" applyFill="1"/>
    <xf numFmtId="0" fontId="1" fillId="3" borderId="1" xfId="1" applyFont="1" applyFill="1" applyBorder="1"/>
    <xf numFmtId="0" fontId="1" fillId="0" borderId="2" xfId="1" applyFont="1" applyBorder="1" applyAlignment="1">
      <alignment vertical="center"/>
    </xf>
    <xf numFmtId="0" fontId="1" fillId="3" borderId="0" xfId="1" applyFill="1"/>
    <xf numFmtId="0" fontId="1" fillId="3" borderId="2" xfId="1" applyFont="1" applyFill="1" applyBorder="1" applyAlignment="1">
      <alignment vertical="center"/>
    </xf>
    <xf numFmtId="0" fontId="1" fillId="5" borderId="1" xfId="1" applyFont="1" applyFill="1" applyBorder="1"/>
    <xf numFmtId="0" fontId="3" fillId="5" borderId="1" xfId="1" applyFont="1" applyFill="1" applyBorder="1" applyAlignment="1">
      <alignment horizontal="center" vertical="distributed"/>
    </xf>
    <xf numFmtId="0" fontId="1" fillId="5" borderId="1" xfId="1" applyFont="1" applyFill="1" applyBorder="1" applyAlignment="1">
      <alignment horizontal="distributed" vertical="center"/>
    </xf>
    <xf numFmtId="166" fontId="1" fillId="0" borderId="0" xfId="1" applyNumberFormat="1"/>
    <xf numFmtId="0" fontId="1" fillId="5" borderId="0" xfId="1" applyFill="1"/>
    <xf numFmtId="0" fontId="2" fillId="6" borderId="0" xfId="1" applyFont="1" applyFill="1"/>
    <xf numFmtId="0" fontId="1" fillId="0" borderId="3" xfId="1" applyFont="1" applyBorder="1" applyAlignment="1">
      <alignment vertical="center"/>
    </xf>
    <xf numFmtId="0" fontId="3" fillId="3" borderId="0" xfId="1" applyFont="1" applyFill="1" applyBorder="1"/>
    <xf numFmtId="0" fontId="6" fillId="3" borderId="0" xfId="1" applyFont="1" applyFill="1" applyBorder="1"/>
    <xf numFmtId="165" fontId="3" fillId="0" borderId="0" xfId="1" applyNumberFormat="1" applyFont="1" applyBorder="1"/>
    <xf numFmtId="165" fontId="5" fillId="0" borderId="0" xfId="1" applyNumberFormat="1" applyFont="1" applyBorder="1"/>
    <xf numFmtId="165" fontId="7" fillId="4" borderId="0" xfId="1" applyNumberFormat="1" applyFont="1" applyFill="1" applyBorder="1"/>
    <xf numFmtId="165" fontId="8" fillId="6" borderId="0" xfId="1" applyNumberFormat="1" applyFont="1" applyFill="1" applyBorder="1"/>
    <xf numFmtId="165" fontId="3" fillId="6" borderId="0" xfId="1" applyNumberFormat="1" applyFont="1" applyFill="1" applyBorder="1"/>
    <xf numFmtId="2" fontId="3" fillId="6" borderId="0" xfId="1" applyNumberFormat="1" applyFont="1" applyFill="1" applyBorder="1"/>
    <xf numFmtId="165" fontId="1" fillId="3" borderId="1" xfId="1" applyNumberFormat="1" applyFont="1" applyFill="1" applyBorder="1"/>
    <xf numFmtId="166" fontId="1" fillId="3" borderId="1" xfId="1" applyNumberFormat="1" applyFont="1" applyFill="1" applyBorder="1"/>
    <xf numFmtId="2" fontId="6" fillId="3" borderId="1" xfId="1" applyNumberFormat="1" applyFont="1" applyFill="1" applyBorder="1"/>
    <xf numFmtId="165" fontId="6" fillId="3" borderId="1" xfId="1" applyNumberFormat="1" applyFont="1" applyFill="1" applyBorder="1"/>
    <xf numFmtId="166" fontId="3" fillId="3" borderId="1" xfId="1" applyNumberFormat="1" applyFont="1" applyFill="1" applyBorder="1"/>
    <xf numFmtId="0" fontId="1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Обычный" xfId="0" builtinId="0"/>
    <cellStyle name="Обычный_меню шабл на 26 Н .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9"/>
  <sheetViews>
    <sheetView tabSelected="1" view="pageBreakPreview" zoomScale="80" zoomScaleNormal="94" zoomScaleSheetLayoutView="80" workbookViewId="0">
      <selection activeCell="O12" sqref="O12"/>
    </sheetView>
  </sheetViews>
  <sheetFormatPr defaultColWidth="8.85546875" defaultRowHeight="12.75"/>
  <cols>
    <col min="1" max="1" width="15" style="1" customWidth="1"/>
    <col min="2" max="2" width="11.28515625" style="1" customWidth="1"/>
    <col min="3" max="3" width="11.42578125" style="1" customWidth="1"/>
    <col min="4" max="4" width="10.7109375" style="1" customWidth="1"/>
    <col min="5" max="5" width="8.28515625" style="1" customWidth="1"/>
    <col min="6" max="6" width="10.5703125" style="1" customWidth="1"/>
    <col min="7" max="7" width="10.28515625" style="1" customWidth="1"/>
    <col min="8" max="8" width="11.7109375" style="1" hidden="1" customWidth="1"/>
    <col min="9" max="9" width="9.5703125" style="1" customWidth="1"/>
    <col min="10" max="10" width="10.7109375" style="1" customWidth="1"/>
    <col min="11" max="11" width="10.28515625" style="1" customWidth="1"/>
    <col min="12" max="12" width="10" style="1" hidden="1" customWidth="1"/>
    <col min="13" max="13" width="9.85546875" style="1" customWidth="1"/>
    <col min="14" max="14" width="10.140625" style="1" customWidth="1"/>
    <col min="15" max="15" width="8.85546875" style="1" customWidth="1"/>
    <col min="16" max="16" width="9.28515625" style="1" bestFit="1" customWidth="1"/>
    <col min="17" max="16384" width="8.85546875" style="1"/>
  </cols>
  <sheetData>
    <row r="1" spans="1:19" ht="22.9" customHeight="1">
      <c r="A1" s="50" t="s">
        <v>21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8"/>
    </row>
    <row r="2" spans="1:19" ht="43.5" customHeight="1">
      <c r="A2" s="30" t="s">
        <v>1</v>
      </c>
      <c r="B2" s="31" t="s">
        <v>9</v>
      </c>
      <c r="C2" s="31" t="s">
        <v>8</v>
      </c>
      <c r="D2" s="7" t="s">
        <v>2</v>
      </c>
      <c r="E2" s="32" t="s">
        <v>22</v>
      </c>
      <c r="F2" s="32" t="s">
        <v>23</v>
      </c>
      <c r="G2" s="32" t="s">
        <v>24</v>
      </c>
      <c r="H2" s="7" t="s">
        <v>6</v>
      </c>
      <c r="I2" s="32" t="s">
        <v>25</v>
      </c>
      <c r="J2" s="32" t="s">
        <v>26</v>
      </c>
      <c r="K2" s="32" t="s">
        <v>27</v>
      </c>
      <c r="L2" s="7" t="s">
        <v>7</v>
      </c>
      <c r="M2" s="7" t="s">
        <v>10</v>
      </c>
      <c r="N2" s="7" t="s">
        <v>11</v>
      </c>
      <c r="O2" s="5" t="s">
        <v>12</v>
      </c>
      <c r="P2" s="6" t="s">
        <v>13</v>
      </c>
      <c r="Q2" s="2"/>
      <c r="R2" s="2"/>
      <c r="S2" s="2"/>
    </row>
    <row r="3" spans="1:19">
      <c r="A3" s="10" t="s">
        <v>0</v>
      </c>
      <c r="B3" s="11"/>
      <c r="C3" s="11"/>
      <c r="D3" s="11"/>
      <c r="E3" s="12"/>
      <c r="F3" s="13"/>
      <c r="G3" s="9"/>
      <c r="H3" s="9"/>
      <c r="I3" s="11"/>
      <c r="J3" s="11"/>
      <c r="K3" s="11"/>
      <c r="L3" s="11"/>
      <c r="M3" s="9"/>
      <c r="N3" s="9"/>
      <c r="O3" s="14">
        <f>O4+M13+M14+O17+M23</f>
        <v>59.485999999999997</v>
      </c>
      <c r="P3" s="14">
        <f>P4+N13+N14+P17+N23</f>
        <v>0</v>
      </c>
      <c r="Q3" s="33"/>
    </row>
    <row r="4" spans="1:19">
      <c r="A4" s="15" t="s">
        <v>16</v>
      </c>
      <c r="B4" s="26"/>
      <c r="C4" s="26"/>
      <c r="D4" s="16"/>
      <c r="E4" s="17"/>
      <c r="F4" s="18"/>
      <c r="G4" s="17"/>
      <c r="H4" s="19"/>
      <c r="I4" s="20"/>
      <c r="J4" s="21"/>
      <c r="K4" s="21"/>
      <c r="L4" s="21"/>
      <c r="M4" s="22"/>
      <c r="N4" s="22"/>
      <c r="O4" s="14">
        <f>SUM(M5:M9)</f>
        <v>23.086000000000002</v>
      </c>
      <c r="P4" s="14">
        <f>SUM(N5:N9)</f>
        <v>0</v>
      </c>
      <c r="R4" s="4"/>
    </row>
    <row r="5" spans="1:19">
      <c r="A5" s="29" t="s">
        <v>17</v>
      </c>
      <c r="B5" s="46">
        <v>5.3999999999999999E-2</v>
      </c>
      <c r="C5" s="46"/>
      <c r="D5" s="47">
        <v>89</v>
      </c>
      <c r="E5" s="17">
        <f>SUM((B5*5)+(C5*0))</f>
        <v>0.27</v>
      </c>
      <c r="F5" s="18">
        <f>B5*5</f>
        <v>0.27</v>
      </c>
      <c r="G5" s="17">
        <f>C5*0</f>
        <v>0</v>
      </c>
      <c r="H5" s="19">
        <f t="shared" ref="H5:H22" si="0">B5*20</f>
        <v>1.08</v>
      </c>
      <c r="I5" s="20">
        <f t="shared" ref="I5:I23" si="1">D5*E5</f>
        <v>24.03</v>
      </c>
      <c r="J5" s="21">
        <f t="shared" ref="J5:J23" si="2">D5*F5</f>
        <v>24.03</v>
      </c>
      <c r="K5" s="21">
        <f t="shared" ref="K5:K23" si="3">D5*G5</f>
        <v>0</v>
      </c>
      <c r="L5" s="21">
        <f t="shared" ref="L5:L22" si="4">D5*H5</f>
        <v>96.12</v>
      </c>
      <c r="M5" s="22">
        <f>J5/5</f>
        <v>4.806</v>
      </c>
      <c r="N5" s="22">
        <f>K5/3</f>
        <v>0</v>
      </c>
      <c r="O5" s="14"/>
      <c r="P5" s="8"/>
    </row>
    <row r="6" spans="1:19">
      <c r="A6" s="29" t="s">
        <v>15</v>
      </c>
      <c r="B6" s="46">
        <v>0.13</v>
      </c>
      <c r="C6" s="46"/>
      <c r="D6" s="47">
        <v>82.2</v>
      </c>
      <c r="E6" s="17">
        <f t="shared" ref="E6:E26" si="5">SUM((B6*5)+(C6*0))</f>
        <v>0.65</v>
      </c>
      <c r="F6" s="18">
        <f t="shared" ref="F6:F26" si="6">B6*5</f>
        <v>0.65</v>
      </c>
      <c r="G6" s="17">
        <f t="shared" ref="G6:G26" si="7">C6*0</f>
        <v>0</v>
      </c>
      <c r="H6" s="19">
        <f t="shared" si="0"/>
        <v>2.6</v>
      </c>
      <c r="I6" s="20">
        <f t="shared" si="1"/>
        <v>53.430000000000007</v>
      </c>
      <c r="J6" s="21">
        <f t="shared" si="2"/>
        <v>53.430000000000007</v>
      </c>
      <c r="K6" s="21">
        <f t="shared" si="3"/>
        <v>0</v>
      </c>
      <c r="L6" s="21">
        <f t="shared" si="4"/>
        <v>213.72000000000003</v>
      </c>
      <c r="M6" s="22">
        <f t="shared" ref="M6:M26" si="8">J6/5</f>
        <v>10.686000000000002</v>
      </c>
      <c r="N6" s="22">
        <f t="shared" ref="N6:N26" si="9">K6/3</f>
        <v>0</v>
      </c>
      <c r="O6" s="14"/>
      <c r="P6" s="8"/>
    </row>
    <row r="7" spans="1:19">
      <c r="A7" s="27" t="s">
        <v>14</v>
      </c>
      <c r="B7" s="46">
        <v>0.01</v>
      </c>
      <c r="C7" s="46"/>
      <c r="D7" s="47">
        <v>675</v>
      </c>
      <c r="E7" s="17">
        <f t="shared" si="5"/>
        <v>0.05</v>
      </c>
      <c r="F7" s="18">
        <f t="shared" si="6"/>
        <v>0.05</v>
      </c>
      <c r="G7" s="17">
        <f t="shared" si="7"/>
        <v>0</v>
      </c>
      <c r="H7" s="19">
        <f t="shared" si="0"/>
        <v>0.2</v>
      </c>
      <c r="I7" s="20">
        <f t="shared" si="1"/>
        <v>33.75</v>
      </c>
      <c r="J7" s="21">
        <f t="shared" si="2"/>
        <v>33.75</v>
      </c>
      <c r="K7" s="21">
        <f t="shared" si="3"/>
        <v>0</v>
      </c>
      <c r="L7" s="21">
        <f t="shared" si="4"/>
        <v>135</v>
      </c>
      <c r="M7" s="22">
        <f t="shared" si="8"/>
        <v>6.75</v>
      </c>
      <c r="N7" s="22">
        <f t="shared" si="9"/>
        <v>0</v>
      </c>
      <c r="O7" s="14"/>
      <c r="P7" s="8"/>
    </row>
    <row r="8" spans="1:19">
      <c r="A8" s="27" t="s">
        <v>5</v>
      </c>
      <c r="B8" s="46">
        <v>0.01</v>
      </c>
      <c r="C8" s="46"/>
      <c r="D8" s="47">
        <v>83</v>
      </c>
      <c r="E8" s="17">
        <f t="shared" si="5"/>
        <v>0.05</v>
      </c>
      <c r="F8" s="18">
        <f t="shared" si="6"/>
        <v>0.05</v>
      </c>
      <c r="G8" s="17">
        <f t="shared" si="7"/>
        <v>0</v>
      </c>
      <c r="H8" s="19"/>
      <c r="I8" s="20">
        <f t="shared" ref="I8" si="10">D8*E8</f>
        <v>4.1500000000000004</v>
      </c>
      <c r="J8" s="21">
        <f t="shared" ref="J8" si="11">D8*F8</f>
        <v>4.1500000000000004</v>
      </c>
      <c r="K8" s="21">
        <f t="shared" ref="K8" si="12">D8*G8</f>
        <v>0</v>
      </c>
      <c r="L8" s="21">
        <f t="shared" ref="L8:L9" si="13">D8*H8</f>
        <v>0</v>
      </c>
      <c r="M8" s="22">
        <f t="shared" si="8"/>
        <v>0.83000000000000007</v>
      </c>
      <c r="N8" s="22">
        <f t="shared" si="9"/>
        <v>0</v>
      </c>
      <c r="O8" s="14"/>
      <c r="P8" s="8"/>
    </row>
    <row r="9" spans="1:19">
      <c r="A9" s="27" t="s">
        <v>3</v>
      </c>
      <c r="B9" s="49">
        <v>1E-3</v>
      </c>
      <c r="C9" s="49"/>
      <c r="D9" s="47">
        <v>14</v>
      </c>
      <c r="E9" s="17">
        <f t="shared" si="5"/>
        <v>5.0000000000000001E-3</v>
      </c>
      <c r="F9" s="18">
        <f t="shared" si="6"/>
        <v>5.0000000000000001E-3</v>
      </c>
      <c r="G9" s="17">
        <f t="shared" si="7"/>
        <v>0</v>
      </c>
      <c r="H9" s="19"/>
      <c r="I9" s="20">
        <f t="shared" ref="I9" si="14">D9*E9</f>
        <v>7.0000000000000007E-2</v>
      </c>
      <c r="J9" s="21">
        <f t="shared" ref="J9" si="15">D9*F9</f>
        <v>7.0000000000000007E-2</v>
      </c>
      <c r="K9" s="21">
        <f t="shared" ref="K9" si="16">D9*G9</f>
        <v>0</v>
      </c>
      <c r="L9" s="21">
        <f t="shared" si="13"/>
        <v>0</v>
      </c>
      <c r="M9" s="22">
        <f t="shared" si="8"/>
        <v>1.4000000000000002E-2</v>
      </c>
      <c r="N9" s="22">
        <f t="shared" si="9"/>
        <v>0</v>
      </c>
      <c r="O9" s="14"/>
      <c r="P9" s="8"/>
      <c r="R9" s="4"/>
    </row>
    <row r="10" spans="1:19">
      <c r="A10" s="23"/>
      <c r="B10" s="49"/>
      <c r="C10" s="49"/>
      <c r="D10" s="47"/>
      <c r="E10" s="17">
        <f t="shared" si="5"/>
        <v>0</v>
      </c>
      <c r="F10" s="18">
        <f t="shared" si="6"/>
        <v>0</v>
      </c>
      <c r="G10" s="17">
        <f t="shared" si="7"/>
        <v>0</v>
      </c>
      <c r="H10" s="19"/>
      <c r="I10" s="20"/>
      <c r="J10" s="21"/>
      <c r="K10" s="21"/>
      <c r="L10" s="21"/>
      <c r="M10" s="22">
        <f t="shared" si="8"/>
        <v>0</v>
      </c>
      <c r="N10" s="22">
        <f t="shared" si="9"/>
        <v>0</v>
      </c>
      <c r="O10" s="14"/>
      <c r="P10" s="8"/>
    </row>
    <row r="11" spans="1:19">
      <c r="A11" s="15"/>
      <c r="B11" s="49"/>
      <c r="C11" s="49"/>
      <c r="D11" s="47"/>
      <c r="E11" s="17">
        <f t="shared" si="5"/>
        <v>0</v>
      </c>
      <c r="F11" s="18">
        <f t="shared" si="6"/>
        <v>0</v>
      </c>
      <c r="G11" s="17">
        <f t="shared" si="7"/>
        <v>0</v>
      </c>
      <c r="H11" s="19"/>
      <c r="I11" s="20"/>
      <c r="J11" s="21"/>
      <c r="K11" s="21"/>
      <c r="L11" s="21"/>
      <c r="M11" s="22">
        <f t="shared" si="8"/>
        <v>0</v>
      </c>
      <c r="N11" s="22">
        <f t="shared" si="9"/>
        <v>0</v>
      </c>
      <c r="O11" s="14"/>
      <c r="P11" s="14"/>
    </row>
    <row r="12" spans="1:19">
      <c r="A12" s="15"/>
      <c r="B12" s="49"/>
      <c r="C12" s="49"/>
      <c r="D12" s="47"/>
      <c r="E12" s="17">
        <f t="shared" si="5"/>
        <v>0</v>
      </c>
      <c r="F12" s="18">
        <f t="shared" si="6"/>
        <v>0</v>
      </c>
      <c r="G12" s="17">
        <f t="shared" si="7"/>
        <v>0</v>
      </c>
      <c r="H12" s="19">
        <f>B12*20</f>
        <v>0</v>
      </c>
      <c r="I12" s="20">
        <f>D12*E12</f>
        <v>0</v>
      </c>
      <c r="J12" s="21">
        <f>D12*F12</f>
        <v>0</v>
      </c>
      <c r="K12" s="21">
        <f>D12*G12</f>
        <v>0</v>
      </c>
      <c r="L12" s="21">
        <f>D12*H12</f>
        <v>0</v>
      </c>
      <c r="M12" s="22">
        <f t="shared" si="8"/>
        <v>0</v>
      </c>
      <c r="N12" s="22">
        <f t="shared" si="9"/>
        <v>0</v>
      </c>
      <c r="O12" s="14"/>
      <c r="P12" s="14"/>
    </row>
    <row r="13" spans="1:19">
      <c r="A13" s="24" t="s">
        <v>28</v>
      </c>
      <c r="B13" s="49">
        <v>0.01</v>
      </c>
      <c r="C13" s="49"/>
      <c r="D13" s="47">
        <v>675</v>
      </c>
      <c r="E13" s="17">
        <f t="shared" si="5"/>
        <v>0.05</v>
      </c>
      <c r="F13" s="18">
        <f t="shared" si="6"/>
        <v>0.05</v>
      </c>
      <c r="G13" s="17">
        <f t="shared" si="7"/>
        <v>0</v>
      </c>
      <c r="H13" s="19">
        <f>B13*20</f>
        <v>0.2</v>
      </c>
      <c r="I13" s="20">
        <f>D13*E13</f>
        <v>33.75</v>
      </c>
      <c r="J13" s="21">
        <f>D13*F13</f>
        <v>33.75</v>
      </c>
      <c r="K13" s="21">
        <f>D13*G13</f>
        <v>0</v>
      </c>
      <c r="L13" s="21">
        <f>D13*H13</f>
        <v>135</v>
      </c>
      <c r="M13" s="22">
        <f t="shared" si="8"/>
        <v>6.75</v>
      </c>
      <c r="N13" s="22">
        <f t="shared" si="9"/>
        <v>0</v>
      </c>
      <c r="O13" s="14"/>
      <c r="P13" s="14"/>
    </row>
    <row r="14" spans="1:19">
      <c r="A14" s="24" t="s">
        <v>4</v>
      </c>
      <c r="B14" s="49">
        <v>0.03</v>
      </c>
      <c r="C14" s="49"/>
      <c r="D14" s="47">
        <v>56</v>
      </c>
      <c r="E14" s="17">
        <f t="shared" si="5"/>
        <v>0.15</v>
      </c>
      <c r="F14" s="18">
        <f t="shared" si="6"/>
        <v>0.15</v>
      </c>
      <c r="G14" s="17">
        <f t="shared" si="7"/>
        <v>0</v>
      </c>
      <c r="H14" s="19">
        <f t="shared" si="0"/>
        <v>0.6</v>
      </c>
      <c r="I14" s="20">
        <f t="shared" si="1"/>
        <v>8.4</v>
      </c>
      <c r="J14" s="21">
        <f t="shared" si="2"/>
        <v>8.4</v>
      </c>
      <c r="K14" s="21">
        <f t="shared" si="3"/>
        <v>0</v>
      </c>
      <c r="L14" s="21">
        <f t="shared" si="4"/>
        <v>33.6</v>
      </c>
      <c r="M14" s="22">
        <f t="shared" si="8"/>
        <v>1.6800000000000002</v>
      </c>
      <c r="N14" s="22">
        <f t="shared" si="9"/>
        <v>0</v>
      </c>
      <c r="O14" s="14"/>
      <c r="P14" s="8"/>
    </row>
    <row r="15" spans="1:19">
      <c r="A15" s="27"/>
      <c r="B15" s="21"/>
      <c r="C15" s="21"/>
      <c r="D15" s="47"/>
      <c r="E15" s="17">
        <f t="shared" si="5"/>
        <v>0</v>
      </c>
      <c r="F15" s="18">
        <f t="shared" si="6"/>
        <v>0</v>
      </c>
      <c r="G15" s="17">
        <f t="shared" si="7"/>
        <v>0</v>
      </c>
      <c r="H15" s="19">
        <f t="shared" si="0"/>
        <v>0</v>
      </c>
      <c r="I15" s="20">
        <f t="shared" si="1"/>
        <v>0</v>
      </c>
      <c r="J15" s="21">
        <f t="shared" si="2"/>
        <v>0</v>
      </c>
      <c r="K15" s="21">
        <f t="shared" si="3"/>
        <v>0</v>
      </c>
      <c r="L15" s="21">
        <f t="shared" si="4"/>
        <v>0</v>
      </c>
      <c r="M15" s="22">
        <f t="shared" si="8"/>
        <v>0</v>
      </c>
      <c r="N15" s="22">
        <f t="shared" si="9"/>
        <v>0</v>
      </c>
      <c r="O15" s="14"/>
      <c r="P15" s="8"/>
    </row>
    <row r="16" spans="1:19">
      <c r="A16" s="23"/>
      <c r="B16" s="21"/>
      <c r="C16" s="21"/>
      <c r="D16" s="47"/>
      <c r="E16" s="17">
        <f t="shared" si="5"/>
        <v>0</v>
      </c>
      <c r="F16" s="18">
        <f t="shared" si="6"/>
        <v>0</v>
      </c>
      <c r="G16" s="17">
        <f t="shared" si="7"/>
        <v>0</v>
      </c>
      <c r="H16" s="19"/>
      <c r="I16" s="20">
        <f t="shared" si="1"/>
        <v>0</v>
      </c>
      <c r="J16" s="21">
        <f t="shared" si="2"/>
        <v>0</v>
      </c>
      <c r="K16" s="21">
        <f t="shared" si="3"/>
        <v>0</v>
      </c>
      <c r="L16" s="21"/>
      <c r="M16" s="22">
        <f t="shared" si="8"/>
        <v>0</v>
      </c>
      <c r="N16" s="22">
        <f t="shared" si="9"/>
        <v>0</v>
      </c>
      <c r="O16" s="14"/>
      <c r="P16" s="8"/>
    </row>
    <row r="17" spans="1:17" ht="25.5">
      <c r="A17" s="15" t="s">
        <v>18</v>
      </c>
      <c r="B17" s="26"/>
      <c r="C17" s="26"/>
      <c r="D17" s="47"/>
      <c r="E17" s="17">
        <f t="shared" si="5"/>
        <v>0</v>
      </c>
      <c r="F17" s="18">
        <f t="shared" si="6"/>
        <v>0</v>
      </c>
      <c r="G17" s="17">
        <f t="shared" si="7"/>
        <v>0</v>
      </c>
      <c r="H17" s="19">
        <f t="shared" si="0"/>
        <v>0</v>
      </c>
      <c r="I17" s="20">
        <f t="shared" si="1"/>
        <v>0</v>
      </c>
      <c r="J17" s="21">
        <f t="shared" si="2"/>
        <v>0</v>
      </c>
      <c r="K17" s="21">
        <f t="shared" si="3"/>
        <v>0</v>
      </c>
      <c r="L17" s="21">
        <f t="shared" si="4"/>
        <v>0</v>
      </c>
      <c r="M17" s="22">
        <f t="shared" si="8"/>
        <v>0</v>
      </c>
      <c r="N17" s="22">
        <f t="shared" si="9"/>
        <v>0</v>
      </c>
      <c r="O17" s="14">
        <f>SUM(M18:M20)</f>
        <v>8.17</v>
      </c>
      <c r="P17" s="14">
        <f>SUM(N18:N20)</f>
        <v>0</v>
      </c>
    </row>
    <row r="18" spans="1:17">
      <c r="A18" s="27" t="s">
        <v>15</v>
      </c>
      <c r="B18" s="45">
        <v>0.05</v>
      </c>
      <c r="C18" s="45"/>
      <c r="D18" s="47">
        <v>82.2</v>
      </c>
      <c r="E18" s="17">
        <f t="shared" si="5"/>
        <v>0.25</v>
      </c>
      <c r="F18" s="18">
        <f t="shared" si="6"/>
        <v>0.25</v>
      </c>
      <c r="G18" s="17">
        <f t="shared" si="7"/>
        <v>0</v>
      </c>
      <c r="H18" s="19">
        <f t="shared" ref="H18:H21" si="17">B18*20</f>
        <v>1</v>
      </c>
      <c r="I18" s="20">
        <f t="shared" ref="I18:I21" si="18">D18*E18</f>
        <v>20.55</v>
      </c>
      <c r="J18" s="21">
        <f t="shared" ref="J18:J21" si="19">D18*F18</f>
        <v>20.55</v>
      </c>
      <c r="K18" s="21">
        <f t="shared" ref="K18:K21" si="20">D18*G18</f>
        <v>0</v>
      </c>
      <c r="L18" s="21">
        <f t="shared" ref="L18:L21" si="21">D18*H18</f>
        <v>82.2</v>
      </c>
      <c r="M18" s="22">
        <f t="shared" si="8"/>
        <v>4.1100000000000003</v>
      </c>
      <c r="N18" s="22">
        <f t="shared" si="9"/>
        <v>0</v>
      </c>
      <c r="O18" s="14"/>
      <c r="P18" s="14"/>
    </row>
    <row r="19" spans="1:17">
      <c r="A19" s="27" t="s">
        <v>19</v>
      </c>
      <c r="B19" s="26">
        <v>6.0000000000000001E-3</v>
      </c>
      <c r="C19" s="26"/>
      <c r="D19" s="47">
        <v>400</v>
      </c>
      <c r="E19" s="17">
        <f t="shared" si="5"/>
        <v>0.03</v>
      </c>
      <c r="F19" s="18">
        <f t="shared" si="6"/>
        <v>0.03</v>
      </c>
      <c r="G19" s="17">
        <f t="shared" si="7"/>
        <v>0</v>
      </c>
      <c r="H19" s="19">
        <f t="shared" si="17"/>
        <v>0.12</v>
      </c>
      <c r="I19" s="20">
        <f t="shared" si="18"/>
        <v>12</v>
      </c>
      <c r="J19" s="21">
        <f t="shared" si="19"/>
        <v>12</v>
      </c>
      <c r="K19" s="21">
        <f t="shared" si="20"/>
        <v>0</v>
      </c>
      <c r="L19" s="21">
        <f t="shared" si="21"/>
        <v>48</v>
      </c>
      <c r="M19" s="22">
        <f t="shared" si="8"/>
        <v>2.4</v>
      </c>
      <c r="N19" s="22">
        <f t="shared" si="9"/>
        <v>0</v>
      </c>
      <c r="O19" s="14"/>
      <c r="P19" s="8"/>
    </row>
    <row r="20" spans="1:17">
      <c r="A20" s="27" t="s">
        <v>5</v>
      </c>
      <c r="B20" s="45">
        <v>0.02</v>
      </c>
      <c r="C20" s="45"/>
      <c r="D20" s="47">
        <v>83</v>
      </c>
      <c r="E20" s="17">
        <f t="shared" si="5"/>
        <v>0.1</v>
      </c>
      <c r="F20" s="18">
        <f t="shared" si="6"/>
        <v>0.1</v>
      </c>
      <c r="G20" s="17">
        <f t="shared" si="7"/>
        <v>0</v>
      </c>
      <c r="H20" s="19">
        <f t="shared" si="17"/>
        <v>0.4</v>
      </c>
      <c r="I20" s="20">
        <f t="shared" si="18"/>
        <v>8.3000000000000007</v>
      </c>
      <c r="J20" s="21">
        <f t="shared" si="19"/>
        <v>8.3000000000000007</v>
      </c>
      <c r="K20" s="21">
        <f t="shared" si="20"/>
        <v>0</v>
      </c>
      <c r="L20" s="21">
        <f t="shared" si="21"/>
        <v>33.200000000000003</v>
      </c>
      <c r="M20" s="22">
        <f t="shared" si="8"/>
        <v>1.6600000000000001</v>
      </c>
      <c r="N20" s="22">
        <f t="shared" si="9"/>
        <v>0</v>
      </c>
      <c r="O20" s="14"/>
      <c r="P20" s="8"/>
    </row>
    <row r="21" spans="1:17">
      <c r="A21" s="27"/>
      <c r="B21" s="26"/>
      <c r="C21" s="26"/>
      <c r="D21" s="47"/>
      <c r="E21" s="17">
        <f t="shared" si="5"/>
        <v>0</v>
      </c>
      <c r="F21" s="18">
        <f t="shared" si="6"/>
        <v>0</v>
      </c>
      <c r="G21" s="17">
        <f t="shared" si="7"/>
        <v>0</v>
      </c>
      <c r="H21" s="19">
        <f t="shared" si="17"/>
        <v>0</v>
      </c>
      <c r="I21" s="20">
        <f t="shared" si="18"/>
        <v>0</v>
      </c>
      <c r="J21" s="21">
        <f t="shared" si="19"/>
        <v>0</v>
      </c>
      <c r="K21" s="21">
        <f t="shared" si="20"/>
        <v>0</v>
      </c>
      <c r="L21" s="21">
        <f t="shared" si="21"/>
        <v>0</v>
      </c>
      <c r="M21" s="22">
        <f t="shared" si="8"/>
        <v>0</v>
      </c>
      <c r="N21" s="22">
        <f t="shared" si="9"/>
        <v>0</v>
      </c>
      <c r="O21" s="14"/>
      <c r="P21" s="8"/>
    </row>
    <row r="22" spans="1:17">
      <c r="A22" s="24"/>
      <c r="B22" s="26"/>
      <c r="C22" s="26"/>
      <c r="D22" s="47"/>
      <c r="E22" s="17">
        <f t="shared" si="5"/>
        <v>0</v>
      </c>
      <c r="F22" s="18">
        <f t="shared" si="6"/>
        <v>0</v>
      </c>
      <c r="G22" s="17">
        <f t="shared" si="7"/>
        <v>0</v>
      </c>
      <c r="H22" s="19">
        <f t="shared" si="0"/>
        <v>0</v>
      </c>
      <c r="I22" s="20">
        <f t="shared" si="1"/>
        <v>0</v>
      </c>
      <c r="J22" s="21">
        <f t="shared" si="2"/>
        <v>0</v>
      </c>
      <c r="K22" s="21">
        <f t="shared" si="3"/>
        <v>0</v>
      </c>
      <c r="L22" s="21">
        <f t="shared" si="4"/>
        <v>0</v>
      </c>
      <c r="M22" s="22">
        <f t="shared" si="8"/>
        <v>0</v>
      </c>
      <c r="N22" s="22">
        <f t="shared" si="9"/>
        <v>0</v>
      </c>
      <c r="O22" s="14"/>
      <c r="P22" s="8"/>
    </row>
    <row r="23" spans="1:17">
      <c r="A23" s="24" t="s">
        <v>20</v>
      </c>
      <c r="B23" s="45">
        <v>0.18</v>
      </c>
      <c r="C23" s="45"/>
      <c r="D23" s="47">
        <v>110</v>
      </c>
      <c r="E23" s="17">
        <f t="shared" si="5"/>
        <v>0.89999999999999991</v>
      </c>
      <c r="F23" s="18">
        <f t="shared" si="6"/>
        <v>0.89999999999999991</v>
      </c>
      <c r="G23" s="17">
        <f t="shared" si="7"/>
        <v>0</v>
      </c>
      <c r="H23" s="19"/>
      <c r="I23" s="20">
        <f t="shared" si="1"/>
        <v>98.999999999999986</v>
      </c>
      <c r="J23" s="21">
        <f t="shared" si="2"/>
        <v>98.999999999999986</v>
      </c>
      <c r="K23" s="21">
        <f t="shared" si="3"/>
        <v>0</v>
      </c>
      <c r="L23" s="21"/>
      <c r="M23" s="22">
        <f t="shared" si="8"/>
        <v>19.799999999999997</v>
      </c>
      <c r="N23" s="22">
        <f t="shared" si="9"/>
        <v>0</v>
      </c>
      <c r="O23" s="14"/>
      <c r="P23" s="8"/>
    </row>
    <row r="24" spans="1:17">
      <c r="A24" s="24"/>
      <c r="B24" s="45"/>
      <c r="C24" s="45"/>
      <c r="D24" s="47"/>
      <c r="E24" s="17">
        <f t="shared" si="5"/>
        <v>0</v>
      </c>
      <c r="F24" s="18">
        <f t="shared" si="6"/>
        <v>0</v>
      </c>
      <c r="G24" s="17">
        <f t="shared" si="7"/>
        <v>0</v>
      </c>
      <c r="H24" s="19">
        <f t="shared" ref="H24" si="22">B24*20</f>
        <v>0</v>
      </c>
      <c r="I24" s="20">
        <f t="shared" ref="I24:I26" si="23">D24*E24</f>
        <v>0</v>
      </c>
      <c r="J24" s="21">
        <f t="shared" ref="J24:J26" si="24">D24*F24</f>
        <v>0</v>
      </c>
      <c r="K24" s="21">
        <f t="shared" ref="K24:K26" si="25">D24*G24</f>
        <v>0</v>
      </c>
      <c r="L24" s="21">
        <f t="shared" ref="L24" si="26">D24*H24</f>
        <v>0</v>
      </c>
      <c r="M24" s="22">
        <f t="shared" si="8"/>
        <v>0</v>
      </c>
      <c r="N24" s="22">
        <f t="shared" si="9"/>
        <v>0</v>
      </c>
      <c r="O24" s="14"/>
      <c r="P24" s="8"/>
    </row>
    <row r="25" spans="1:17">
      <c r="A25" s="24"/>
      <c r="B25" s="45"/>
      <c r="C25" s="45"/>
      <c r="D25" s="48"/>
      <c r="E25" s="17">
        <f t="shared" si="5"/>
        <v>0</v>
      </c>
      <c r="F25" s="18">
        <f t="shared" si="6"/>
        <v>0</v>
      </c>
      <c r="G25" s="17">
        <f t="shared" si="7"/>
        <v>0</v>
      </c>
      <c r="H25" s="19">
        <f t="shared" ref="H25" si="27">B25*20</f>
        <v>0</v>
      </c>
      <c r="I25" s="20">
        <f t="shared" ref="I25" si="28">D25*E25</f>
        <v>0</v>
      </c>
      <c r="J25" s="21">
        <f t="shared" ref="J25" si="29">D25*F25</f>
        <v>0</v>
      </c>
      <c r="K25" s="21">
        <f t="shared" ref="K25" si="30">D25*G25</f>
        <v>0</v>
      </c>
      <c r="L25" s="21">
        <f t="shared" ref="L25" si="31">D25*H25</f>
        <v>0</v>
      </c>
      <c r="M25" s="22">
        <f t="shared" si="8"/>
        <v>0</v>
      </c>
      <c r="N25" s="22">
        <f t="shared" si="9"/>
        <v>0</v>
      </c>
      <c r="O25" s="14"/>
      <c r="P25" s="8"/>
    </row>
    <row r="26" spans="1:17">
      <c r="A26" s="24"/>
      <c r="B26" s="21"/>
      <c r="C26" s="21"/>
      <c r="D26" s="48"/>
      <c r="E26" s="17">
        <f t="shared" si="5"/>
        <v>0</v>
      </c>
      <c r="F26" s="18">
        <f t="shared" si="6"/>
        <v>0</v>
      </c>
      <c r="G26" s="17">
        <f t="shared" si="7"/>
        <v>0</v>
      </c>
      <c r="H26" s="19"/>
      <c r="I26" s="20">
        <f t="shared" si="23"/>
        <v>0</v>
      </c>
      <c r="J26" s="21">
        <f t="shared" si="24"/>
        <v>0</v>
      </c>
      <c r="K26" s="21">
        <f t="shared" si="25"/>
        <v>0</v>
      </c>
      <c r="L26" s="21"/>
      <c r="M26" s="22">
        <f t="shared" si="8"/>
        <v>0</v>
      </c>
      <c r="N26" s="22">
        <f t="shared" si="9"/>
        <v>0</v>
      </c>
      <c r="O26" s="14"/>
      <c r="P26" s="8"/>
    </row>
    <row r="27" spans="1:17">
      <c r="A27" s="36"/>
      <c r="B27" s="37"/>
      <c r="C27" s="37"/>
      <c r="D27" s="38"/>
      <c r="E27" s="39"/>
      <c r="F27" s="40"/>
      <c r="G27" s="39"/>
      <c r="H27" s="41"/>
      <c r="I27" s="42">
        <f>SUM(I4:I26)</f>
        <v>297.43</v>
      </c>
      <c r="J27" s="42">
        <f t="shared" ref="J27:K27" si="32">SUM(J4:J26)</f>
        <v>297.43</v>
      </c>
      <c r="K27" s="42">
        <f t="shared" si="32"/>
        <v>0</v>
      </c>
      <c r="L27" s="43"/>
      <c r="M27" s="44">
        <f>SUM(M5:M26)</f>
        <v>59.486000000000004</v>
      </c>
      <c r="N27" s="44">
        <f>SUM(N5:N26)</f>
        <v>0</v>
      </c>
      <c r="O27" s="25">
        <f>M27</f>
        <v>59.486000000000004</v>
      </c>
      <c r="P27" s="25">
        <f t="shared" ref="P27" si="33">N27</f>
        <v>0</v>
      </c>
      <c r="Q27" s="14"/>
    </row>
    <row r="28" spans="1:17" ht="18">
      <c r="A28" s="3"/>
      <c r="B28" s="3"/>
      <c r="C28" s="3"/>
      <c r="D28" s="3"/>
      <c r="E28" s="3"/>
      <c r="F28" s="3"/>
      <c r="G28" s="3"/>
      <c r="H28" s="3"/>
      <c r="I28" s="35"/>
      <c r="J28" s="35"/>
      <c r="K28" s="35"/>
      <c r="L28" s="35"/>
      <c r="M28" s="35"/>
      <c r="N28" s="35"/>
      <c r="O28" s="34"/>
      <c r="P28" s="34"/>
    </row>
    <row r="29" spans="1:17" ht="18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 t="e">
        <f>#REF!/23</f>
        <v>#REF!</v>
      </c>
      <c r="M29" s="3"/>
      <c r="N29" s="3"/>
    </row>
    <row r="30" spans="1:17" ht="18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7" ht="18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7" ht="18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 ht="18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6" ht="18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6" ht="18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6" ht="18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6" ht="18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6" ht="1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40" spans="1:16" ht="27.75" customHeight="1"/>
    <row r="43" spans="1:16" s="2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9" ht="30" customHeight="1"/>
  </sheetData>
  <mergeCells count="1">
    <mergeCell ref="A1:O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завтрак</vt:lpstr>
      <vt:lpstr>'меню завтрак'!Область_печати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2021-02-28T23:33:57Z</cp:lastPrinted>
  <dcterms:created xsi:type="dcterms:W3CDTF">2012-11-16T15:27:49Z</dcterms:created>
  <dcterms:modified xsi:type="dcterms:W3CDTF">2022-08-31T21:39:49Z</dcterms:modified>
</cp:coreProperties>
</file>